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5" i="1"/>
  <c r="G23"/>
  <c r="G22"/>
  <c r="D17"/>
  <c r="D16"/>
  <c r="E13"/>
  <c r="G13" s="1"/>
  <c r="G12"/>
  <c r="G11"/>
  <c r="E10"/>
  <c r="G10" s="1"/>
  <c r="E9"/>
  <c r="G9" s="1"/>
  <c r="E8"/>
  <c r="G8" s="1"/>
  <c r="G14" s="1"/>
  <c r="E16" s="1"/>
  <c r="C5"/>
  <c r="F16" l="1"/>
  <c r="E17" s="1"/>
  <c r="F17" s="1"/>
  <c r="E24" l="1"/>
  <c r="G24" s="1"/>
  <c r="E21"/>
  <c r="G21" s="1"/>
  <c r="E20"/>
  <c r="G20" s="1"/>
  <c r="E19"/>
  <c r="G19" s="1"/>
  <c r="G25" s="1"/>
</calcChain>
</file>

<file path=xl/sharedStrings.xml><?xml version="1.0" encoding="utf-8"?>
<sst xmlns="http://schemas.openxmlformats.org/spreadsheetml/2006/main" count="30" uniqueCount="21">
  <si>
    <t>Repartizarea creditului de angajament pentru luna -  ianuarie 2023</t>
  </si>
  <si>
    <t>Valoare Majorare Contract -  Ianuarie 2023</t>
  </si>
  <si>
    <t>Nr.medici aflați în contract</t>
  </si>
  <si>
    <t>Valoare de referință</t>
  </si>
  <si>
    <t>SPECIALITATE MEDICI DENTIȘTI</t>
  </si>
  <si>
    <t>Nr.medici</t>
  </si>
  <si>
    <t>Tarif</t>
  </si>
  <si>
    <t>Grad Profesional</t>
  </si>
  <si>
    <t xml:space="preserve">Număr medici primari urban </t>
  </si>
  <si>
    <t xml:space="preserve">Număr medici specialiști urban </t>
  </si>
  <si>
    <t xml:space="preserve">Număr medici dentiști simpli urban </t>
  </si>
  <si>
    <t xml:space="preserve">Număr medici primari rural </t>
  </si>
  <si>
    <t xml:space="preserve">Număr medici specialiști rural </t>
  </si>
  <si>
    <t xml:space="preserve">Număr medici dentiști simpli rural </t>
  </si>
  <si>
    <t>ROTUNJIRE</t>
  </si>
  <si>
    <t>ian</t>
  </si>
  <si>
    <t>Valoare pe total medici</t>
  </si>
  <si>
    <t>Valoare pe medic</t>
  </si>
  <si>
    <t>Valoare pe medici</t>
  </si>
  <si>
    <t>4,253,73</t>
  </si>
  <si>
    <t>Total valoare de repartizat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</si>
</sst>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/>
    <xf numFmtId="0" fontId="0" fillId="0" borderId="3" xfId="0" applyBorder="1" applyAlignment="1"/>
    <xf numFmtId="1" fontId="6" fillId="0" borderId="1" xfId="0" applyNumberFormat="1" applyFont="1" applyBorder="1"/>
    <xf numFmtId="4" fontId="0" fillId="0" borderId="1" xfId="0" applyNumberFormat="1" applyBorder="1"/>
    <xf numFmtId="9" fontId="0" fillId="0" borderId="1" xfId="0" applyNumberFormat="1" applyBorder="1"/>
    <xf numFmtId="4" fontId="2" fillId="0" borderId="1" xfId="0" applyNumberFormat="1" applyFont="1" applyBorder="1"/>
    <xf numFmtId="0" fontId="0" fillId="0" borderId="1" xfId="0" applyBorder="1"/>
    <xf numFmtId="0" fontId="5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" fontId="0" fillId="0" borderId="1" xfId="0" applyNumberFormat="1" applyBorder="1"/>
    <xf numFmtId="164" fontId="0" fillId="0" borderId="1" xfId="0" applyNumberFormat="1" applyBorder="1"/>
    <xf numFmtId="0" fontId="2" fillId="0" borderId="0" xfId="0" applyFont="1" applyAlignment="1">
      <alignment horizontal="center"/>
    </xf>
    <xf numFmtId="4" fontId="6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topLeftCell="A19" workbookViewId="0">
      <selection sqref="A1:XFD1048576"/>
    </sheetView>
  </sheetViews>
  <sheetFormatPr defaultColWidth="11.140625" defaultRowHeight="15"/>
  <sheetData>
    <row r="2" spans="1:10" ht="15.75">
      <c r="A2" s="1"/>
      <c r="C2" s="2" t="s">
        <v>0</v>
      </c>
    </row>
    <row r="3" spans="1:10" ht="15.75">
      <c r="A3" s="1"/>
      <c r="C3" s="2"/>
      <c r="D3" s="3"/>
    </row>
    <row r="4" spans="1:10" ht="64.5">
      <c r="A4" s="4" t="s">
        <v>1</v>
      </c>
      <c r="B4" s="5" t="s">
        <v>2</v>
      </c>
      <c r="C4" s="5" t="s">
        <v>3</v>
      </c>
      <c r="D4" s="1"/>
      <c r="E4" s="1"/>
    </row>
    <row r="5" spans="1:10">
      <c r="A5" s="6">
        <v>57000</v>
      </c>
      <c r="B5" s="7">
        <v>12</v>
      </c>
      <c r="C5" s="8">
        <f>A5/B5</f>
        <v>4750</v>
      </c>
      <c r="D5" s="1"/>
      <c r="E5" s="1"/>
    </row>
    <row r="6" spans="1:10">
      <c r="A6" s="1"/>
      <c r="B6" s="1"/>
      <c r="C6" s="1"/>
      <c r="D6" s="1"/>
      <c r="E6" s="1"/>
    </row>
    <row r="7" spans="1:10" ht="39">
      <c r="A7" s="9" t="s">
        <v>4</v>
      </c>
      <c r="B7" s="10"/>
      <c r="C7" s="10"/>
      <c r="D7" s="6" t="s">
        <v>5</v>
      </c>
      <c r="E7" s="6" t="s">
        <v>6</v>
      </c>
      <c r="F7" s="5" t="s">
        <v>7</v>
      </c>
      <c r="G7" s="5" t="s">
        <v>3</v>
      </c>
      <c r="H7" s="11"/>
    </row>
    <row r="8" spans="1:10" ht="18.75">
      <c r="A8" s="12" t="s">
        <v>8</v>
      </c>
      <c r="B8" s="13"/>
      <c r="C8" s="13"/>
      <c r="D8" s="14">
        <v>2</v>
      </c>
      <c r="E8" s="15">
        <f>C5</f>
        <v>4750</v>
      </c>
      <c r="F8" s="16">
        <v>1.2</v>
      </c>
      <c r="G8" s="17">
        <f>D8*E8*F8</f>
        <v>11400</v>
      </c>
      <c r="H8" s="18"/>
    </row>
    <row r="9" spans="1:10" ht="18.75">
      <c r="A9" s="12" t="s">
        <v>9</v>
      </c>
      <c r="B9" s="13"/>
      <c r="C9" s="13"/>
      <c r="D9" s="14">
        <v>1</v>
      </c>
      <c r="E9" s="15">
        <f>C5</f>
        <v>4750</v>
      </c>
      <c r="F9" s="18"/>
      <c r="G9" s="17">
        <f>D9*E9</f>
        <v>4750</v>
      </c>
      <c r="H9" s="18"/>
    </row>
    <row r="10" spans="1:10" ht="15.75">
      <c r="A10" s="19" t="s">
        <v>10</v>
      </c>
      <c r="B10" s="20"/>
      <c r="C10" s="21"/>
      <c r="D10" s="14">
        <v>2</v>
      </c>
      <c r="E10" s="15">
        <f>C5*80/100</f>
        <v>3800</v>
      </c>
      <c r="F10" s="16"/>
      <c r="G10" s="17">
        <f>D10*E10</f>
        <v>7600</v>
      </c>
      <c r="H10" s="18"/>
    </row>
    <row r="11" spans="1:10" ht="18.75">
      <c r="A11" s="12" t="s">
        <v>11</v>
      </c>
      <c r="B11" s="13"/>
      <c r="C11" s="13"/>
      <c r="D11" s="14">
        <v>0</v>
      </c>
      <c r="E11" s="15">
        <v>0</v>
      </c>
      <c r="F11" s="18"/>
      <c r="G11" s="17">
        <f>D11*E11</f>
        <v>0</v>
      </c>
      <c r="H11" s="18"/>
    </row>
    <row r="12" spans="1:10" ht="18.75">
      <c r="A12" s="12" t="s">
        <v>12</v>
      </c>
      <c r="B12" s="13"/>
      <c r="C12" s="13"/>
      <c r="D12" s="14">
        <v>0</v>
      </c>
      <c r="E12" s="15">
        <v>0</v>
      </c>
      <c r="F12" s="16">
        <v>1.5</v>
      </c>
      <c r="G12" s="17">
        <f>D12*E12*F12</f>
        <v>0</v>
      </c>
      <c r="H12" s="18"/>
    </row>
    <row r="13" spans="1:10" ht="15.75">
      <c r="A13" s="19" t="s">
        <v>13</v>
      </c>
      <c r="B13" s="20"/>
      <c r="C13" s="21"/>
      <c r="D13" s="14">
        <v>7</v>
      </c>
      <c r="E13" s="15">
        <f>C5*80%</f>
        <v>3800</v>
      </c>
      <c r="F13" s="16">
        <v>1.5</v>
      </c>
      <c r="G13" s="17">
        <f>D13*E13*F13</f>
        <v>39900</v>
      </c>
      <c r="H13" s="18"/>
    </row>
    <row r="14" spans="1:10">
      <c r="A14" s="18"/>
      <c r="B14" s="18"/>
      <c r="C14" s="18"/>
      <c r="D14" s="22">
        <v>12</v>
      </c>
      <c r="E14" s="15"/>
      <c r="F14" s="18"/>
      <c r="G14" s="17">
        <f>SUM(G8:G13)</f>
        <v>63650</v>
      </c>
      <c r="H14" s="18"/>
    </row>
    <row r="15" spans="1:10">
      <c r="A15" s="18"/>
      <c r="B15" s="18"/>
      <c r="C15" s="18"/>
      <c r="D15" s="23"/>
      <c r="E15" s="18"/>
      <c r="F15" s="18"/>
      <c r="G15" s="18"/>
      <c r="H15" s="18"/>
    </row>
    <row r="16" spans="1:10">
      <c r="A16" s="18"/>
      <c r="B16" s="18"/>
      <c r="C16" s="18"/>
      <c r="D16" s="15">
        <f>A5</f>
        <v>57000</v>
      </c>
      <c r="E16" s="15">
        <f>G14</f>
        <v>63650</v>
      </c>
      <c r="F16" s="15">
        <f>D16/E16*100</f>
        <v>89.552238805970148</v>
      </c>
      <c r="G16" s="18"/>
      <c r="H16" s="18"/>
      <c r="I16" s="24" t="s">
        <v>14</v>
      </c>
      <c r="J16" s="24"/>
    </row>
    <row r="17" spans="1:10">
      <c r="A17" s="18"/>
      <c r="B17" s="18"/>
      <c r="C17" s="18"/>
      <c r="D17" s="15">
        <f>C5</f>
        <v>4750</v>
      </c>
      <c r="E17" s="15">
        <f>F16</f>
        <v>89.552238805970148</v>
      </c>
      <c r="F17" s="15">
        <f>D17*E17/100</f>
        <v>4253.7313432835826</v>
      </c>
      <c r="G17" s="18"/>
      <c r="H17" s="18"/>
      <c r="I17" s="24" t="s">
        <v>15</v>
      </c>
      <c r="J17" s="24" t="s">
        <v>15</v>
      </c>
    </row>
    <row r="18" spans="1:10" ht="39">
      <c r="A18" s="18"/>
      <c r="B18" s="18"/>
      <c r="C18" s="18"/>
      <c r="D18" s="18"/>
      <c r="E18" s="18"/>
      <c r="F18" s="18"/>
      <c r="G18" s="5" t="s">
        <v>16</v>
      </c>
      <c r="H18" s="5" t="s">
        <v>17</v>
      </c>
      <c r="I18" s="5" t="s">
        <v>18</v>
      </c>
      <c r="J18" s="5" t="s">
        <v>17</v>
      </c>
    </row>
    <row r="19" spans="1:10" ht="18.75">
      <c r="A19" s="12" t="s">
        <v>8</v>
      </c>
      <c r="B19" s="13"/>
      <c r="C19" s="13"/>
      <c r="D19" s="22">
        <v>2</v>
      </c>
      <c r="E19" s="15">
        <f>F17</f>
        <v>4253.7313432835826</v>
      </c>
      <c r="F19" s="16">
        <v>1.2</v>
      </c>
      <c r="G19" s="25">
        <f>D19*E19*F19</f>
        <v>10208.955223880597</v>
      </c>
      <c r="H19" s="15">
        <v>5104.32</v>
      </c>
      <c r="I19" s="17">
        <v>10208.64</v>
      </c>
      <c r="J19" s="17">
        <v>5104.32</v>
      </c>
    </row>
    <row r="20" spans="1:10" ht="18.75">
      <c r="A20" s="12" t="s">
        <v>9</v>
      </c>
      <c r="B20" s="13"/>
      <c r="C20" s="13"/>
      <c r="D20" s="22">
        <v>1</v>
      </c>
      <c r="E20" s="15">
        <f>F17</f>
        <v>4253.7313432835826</v>
      </c>
      <c r="F20" s="18"/>
      <c r="G20" s="25">
        <f>D20*E20</f>
        <v>4253.7313432835826</v>
      </c>
      <c r="H20" s="15" t="s">
        <v>19</v>
      </c>
      <c r="I20" s="15">
        <v>4254</v>
      </c>
      <c r="J20" s="17">
        <v>4254</v>
      </c>
    </row>
    <row r="21" spans="1:10" ht="15.75">
      <c r="A21" s="19" t="s">
        <v>10</v>
      </c>
      <c r="B21" s="20"/>
      <c r="C21" s="21"/>
      <c r="D21" s="22">
        <v>2</v>
      </c>
      <c r="E21" s="15">
        <f>F17*80%</f>
        <v>3402.9850746268662</v>
      </c>
      <c r="F21" s="15"/>
      <c r="G21" s="25">
        <f>D21*E21</f>
        <v>6805.9701492537324</v>
      </c>
      <c r="H21" s="15">
        <v>6805.97</v>
      </c>
      <c r="I21" s="15">
        <v>6806</v>
      </c>
      <c r="J21" s="17">
        <v>3403</v>
      </c>
    </row>
    <row r="22" spans="1:10" ht="18.75">
      <c r="A22" s="12" t="s">
        <v>11</v>
      </c>
      <c r="B22" s="13"/>
      <c r="C22" s="13"/>
      <c r="D22" s="22">
        <v>0</v>
      </c>
      <c r="E22" s="15">
        <v>0</v>
      </c>
      <c r="F22" s="15"/>
      <c r="G22" s="25">
        <f>D22*E22</f>
        <v>0</v>
      </c>
      <c r="H22" s="15">
        <v>0</v>
      </c>
      <c r="I22" s="17">
        <v>0</v>
      </c>
      <c r="J22" s="17">
        <v>0</v>
      </c>
    </row>
    <row r="23" spans="1:10" ht="18.75">
      <c r="A23" s="12" t="s">
        <v>12</v>
      </c>
      <c r="B23" s="13"/>
      <c r="C23" s="13"/>
      <c r="D23" s="22">
        <v>0</v>
      </c>
      <c r="E23" s="15">
        <v>0</v>
      </c>
      <c r="F23" s="16">
        <v>1.5</v>
      </c>
      <c r="G23" s="25">
        <f>D23*E23*F23</f>
        <v>0</v>
      </c>
      <c r="H23" s="15">
        <v>0</v>
      </c>
      <c r="I23" s="17">
        <v>0</v>
      </c>
      <c r="J23" s="17">
        <v>0</v>
      </c>
    </row>
    <row r="24" spans="1:10" ht="15.75">
      <c r="A24" s="19" t="s">
        <v>13</v>
      </c>
      <c r="B24" s="20"/>
      <c r="C24" s="21"/>
      <c r="D24" s="22">
        <v>7</v>
      </c>
      <c r="E24" s="15">
        <f>F17*80%</f>
        <v>3402.9850746268662</v>
      </c>
      <c r="F24" s="16">
        <v>1.5</v>
      </c>
      <c r="G24" s="25">
        <f>D24*E24*F24</f>
        <v>35731.343283582093</v>
      </c>
      <c r="H24" s="15">
        <v>5104.4799999999996</v>
      </c>
      <c r="I24" s="17">
        <v>35731.360000000001</v>
      </c>
      <c r="J24" s="17">
        <v>5104.4799999999996</v>
      </c>
    </row>
    <row r="25" spans="1:10">
      <c r="A25" s="26" t="s">
        <v>20</v>
      </c>
      <c r="B25" s="27"/>
      <c r="C25" s="27"/>
      <c r="D25" s="22">
        <v>12</v>
      </c>
      <c r="E25" s="15"/>
      <c r="F25" s="15"/>
      <c r="G25" s="17">
        <f>SUM(G19:G24)</f>
        <v>57000</v>
      </c>
      <c r="H25" s="17"/>
      <c r="I25" s="17">
        <f>SUM(I19:I24)</f>
        <v>57000</v>
      </c>
      <c r="J25" s="17"/>
    </row>
  </sheetData>
  <mergeCells count="14">
    <mergeCell ref="A24:C24"/>
    <mergeCell ref="A25:C25"/>
    <mergeCell ref="A13:C13"/>
    <mergeCell ref="A19:C19"/>
    <mergeCell ref="A20:C20"/>
    <mergeCell ref="A21:C21"/>
    <mergeCell ref="A22:C22"/>
    <mergeCell ref="A23:C23"/>
    <mergeCell ref="A7:C7"/>
    <mergeCell ref="A8:C8"/>
    <mergeCell ref="A9:C9"/>
    <mergeCell ref="A10:C10"/>
    <mergeCell ref="A11:C11"/>
    <mergeCell ref="A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2023-02-01T13:59:52Z</dcterms:modified>
</cp:coreProperties>
</file>